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zymon_mrozinski\Desktop\"/>
    </mc:Choice>
  </mc:AlternateContent>
  <bookViews>
    <workbookView xWindow="0" yWindow="0" windowWidth="28800" windowHeight="11280"/>
  </bookViews>
  <sheets>
    <sheet name="rejestr_wyborcow_2025_kw_3_2025" sheetId="1" r:id="rId1"/>
  </sheets>
  <calcPr calcId="0"/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4" i="1"/>
  <c r="A15" i="1"/>
  <c r="A16" i="1"/>
  <c r="A17" i="1"/>
  <c r="A18" i="1"/>
  <c r="A19" i="1"/>
  <c r="A20" i="1"/>
  <c r="A21" i="1"/>
  <c r="A22" i="1"/>
  <c r="A23" i="1"/>
  <c r="A25" i="1"/>
  <c r="A26" i="1"/>
  <c r="A27" i="1"/>
  <c r="A28" i="1"/>
  <c r="A29" i="1"/>
  <c r="A30" i="1"/>
  <c r="A31" i="1"/>
  <c r="A32" i="1"/>
  <c r="A33" i="1"/>
  <c r="A34" i="1"/>
  <c r="A35" i="1"/>
  <c r="A36" i="1"/>
  <c r="A38" i="1"/>
  <c r="A39" i="1"/>
  <c r="A40" i="1"/>
  <c r="A41" i="1"/>
  <c r="A42" i="1"/>
  <c r="A43" i="1"/>
  <c r="A44" i="1"/>
  <c r="A46" i="1"/>
  <c r="A47" i="1"/>
  <c r="A48" i="1"/>
  <c r="A49" i="1"/>
  <c r="A50" i="1"/>
  <c r="A51" i="1"/>
</calcChain>
</file>

<file path=xl/sharedStrings.xml><?xml version="1.0" encoding="utf-8"?>
<sst xmlns="http://schemas.openxmlformats.org/spreadsheetml/2006/main" count="62" uniqueCount="62">
  <si>
    <t>Kod TERYT</t>
  </si>
  <si>
    <t>Gmina</t>
  </si>
  <si>
    <t>Liczba mieszkańców</t>
  </si>
  <si>
    <t>Liczba wyborców ogółem</t>
  </si>
  <si>
    <t>Liczba wyborców ujętych w stałym obwodzie w CRW z urzędu na podstawie adresu stałego zameldowania</t>
  </si>
  <si>
    <t>Liczba wyborców ujętych w stałym obwodzie w CRW na wniosek</t>
  </si>
  <si>
    <t>w tym liczba wyborców posiadających obywatelstwo krajów UE</t>
  </si>
  <si>
    <t>w tym liczba wyborców posiadających obywatelstwo UK</t>
  </si>
  <si>
    <t>Liczba osób pozbawionych prawa wybierania ogółem</t>
  </si>
  <si>
    <t>w tym liczba osób pozbawionych prawa wybierania posiadających obywatelstwo krajów UE</t>
  </si>
  <si>
    <t>w tym liczba osób pozbawionych prawa wybierania posiadających obywatelstwo UK</t>
  </si>
  <si>
    <t>Powiat ciechanowski</t>
  </si>
  <si>
    <t>m. Ciechanów</t>
  </si>
  <si>
    <t>gm. Ciechanów</t>
  </si>
  <si>
    <t>gm. Glinojeck</t>
  </si>
  <si>
    <t>gm. Gołymin-Ośrodek</t>
  </si>
  <si>
    <t>gm. Grudusk</t>
  </si>
  <si>
    <t>gm. Ojrzeń</t>
  </si>
  <si>
    <t>gm. Opinogóra Górna</t>
  </si>
  <si>
    <t>gm. Regimin</t>
  </si>
  <si>
    <t>gm. Sońsk</t>
  </si>
  <si>
    <t>Powiat mławski</t>
  </si>
  <si>
    <t>m. Mława</t>
  </si>
  <si>
    <t>gm. Dzierzgowo</t>
  </si>
  <si>
    <t>gm. Lipowiec Kościelny</t>
  </si>
  <si>
    <t>gm. Radzanów</t>
  </si>
  <si>
    <t>gm. Strzegowo</t>
  </si>
  <si>
    <t>gm. Stupsk</t>
  </si>
  <si>
    <t>gm. Szreńsk</t>
  </si>
  <si>
    <t>gm. Szydłowo</t>
  </si>
  <si>
    <t>gm. Wieczfnia Kościelna</t>
  </si>
  <si>
    <t>gm. Wiśniewo</t>
  </si>
  <si>
    <t>Powiat płoński</t>
  </si>
  <si>
    <t>m. Płońsk</t>
  </si>
  <si>
    <t>m. Raciąż</t>
  </si>
  <si>
    <t>gm. Baboszewo</t>
  </si>
  <si>
    <t>gm. Czerwińsk nad Wisłą</t>
  </si>
  <si>
    <t>gm. Dzierzążnia</t>
  </si>
  <si>
    <t>gm. Joniec</t>
  </si>
  <si>
    <t>gm. Naruszewo</t>
  </si>
  <si>
    <t>gm. Nowe Miasto</t>
  </si>
  <si>
    <t>gm. Płońsk</t>
  </si>
  <si>
    <t>gm. Raciąż</t>
  </si>
  <si>
    <t>gm. Sochocin</t>
  </si>
  <si>
    <t>gm. Załuski</t>
  </si>
  <si>
    <t>Powiat przasnyski</t>
  </si>
  <si>
    <t>m. Przasnysz</t>
  </si>
  <si>
    <t>gm. Chorzele</t>
  </si>
  <si>
    <t>gm. Czernice Borowe</t>
  </si>
  <si>
    <t>gm. Jednorożec</t>
  </si>
  <si>
    <t>gm. Krasne</t>
  </si>
  <si>
    <t>gm. Krzynowłoga Mała</t>
  </si>
  <si>
    <t>gm. Przasnysz</t>
  </si>
  <si>
    <t>Powiat żuromiński</t>
  </si>
  <si>
    <t>gm. Bieżuń</t>
  </si>
  <si>
    <t>gm. Kuczbork-Osada</t>
  </si>
  <si>
    <t>gm. Lubowidz</t>
  </si>
  <si>
    <t>gm. Lutocin</t>
  </si>
  <si>
    <t>gm. Siemiątkowo</t>
  </si>
  <si>
    <t>gm. Żuromin</t>
  </si>
  <si>
    <t>Suma</t>
  </si>
  <si>
    <t xml:space="preserve">MELDUNEK O STANIE REJETRU WYBORCÓW ZA III KWARTAŁ 2025 ROKU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</si>
</sst>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0" fillId="0" borderId="10" xfId="0" applyBorder="1"/>
    <xf numFmtId="0" fontId="0" fillId="0" borderId="0" xfId="0" applyAlignment="1">
      <alignment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2"/>
  <sheetViews>
    <sheetView tabSelected="1" workbookViewId="0">
      <selection sqref="A1:K1"/>
    </sheetView>
  </sheetViews>
  <sheetFormatPr defaultRowHeight="15" x14ac:dyDescent="0.25"/>
  <cols>
    <col min="1" max="1" width="11.42578125" customWidth="1"/>
    <col min="2" max="2" width="24.5703125" customWidth="1"/>
    <col min="3" max="3" width="13.140625" customWidth="1"/>
    <col min="4" max="4" width="15.85546875" customWidth="1"/>
    <col min="5" max="5" width="16.42578125" customWidth="1"/>
    <col min="6" max="6" width="17.5703125" customWidth="1"/>
    <col min="7" max="8" width="18.42578125" customWidth="1"/>
    <col min="9" max="9" width="19.28515625" customWidth="1"/>
    <col min="10" max="10" width="23.28515625" customWidth="1"/>
    <col min="11" max="11" width="30" customWidth="1"/>
  </cols>
  <sheetData>
    <row r="1" spans="1:11" x14ac:dyDescent="0.25">
      <c r="A1" s="4" t="s">
        <v>61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s="2" customFormat="1" ht="105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</row>
    <row r="3" spans="1:11" x14ac:dyDescent="0.25">
      <c r="A3" s="1" t="s">
        <v>11</v>
      </c>
      <c r="B3" s="1"/>
      <c r="C3" s="1">
        <v>83404</v>
      </c>
      <c r="D3" s="1">
        <v>68171</v>
      </c>
      <c r="E3" s="1">
        <v>67466</v>
      </c>
      <c r="F3" s="1">
        <v>705</v>
      </c>
      <c r="G3" s="1">
        <v>4</v>
      </c>
      <c r="H3" s="1">
        <v>0</v>
      </c>
      <c r="I3" s="1">
        <v>180</v>
      </c>
      <c r="J3" s="1">
        <v>0</v>
      </c>
      <c r="K3" s="1">
        <v>0</v>
      </c>
    </row>
    <row r="4" spans="1:11" x14ac:dyDescent="0.25">
      <c r="A4" s="1" t="str">
        <f>"140201"</f>
        <v>140201</v>
      </c>
      <c r="B4" s="1" t="s">
        <v>12</v>
      </c>
      <c r="C4" s="1">
        <v>40053</v>
      </c>
      <c r="D4" s="1">
        <v>33096</v>
      </c>
      <c r="E4" s="1">
        <v>32900</v>
      </c>
      <c r="F4" s="1">
        <v>196</v>
      </c>
      <c r="G4" s="1">
        <v>1</v>
      </c>
      <c r="H4" s="1">
        <v>0</v>
      </c>
      <c r="I4" s="1">
        <v>106</v>
      </c>
      <c r="J4" s="1">
        <v>0</v>
      </c>
      <c r="K4" s="1">
        <v>0</v>
      </c>
    </row>
    <row r="5" spans="1:11" x14ac:dyDescent="0.25">
      <c r="A5" s="1" t="str">
        <f>"140202"</f>
        <v>140202</v>
      </c>
      <c r="B5" s="1" t="s">
        <v>13</v>
      </c>
      <c r="C5" s="1">
        <v>7308</v>
      </c>
      <c r="D5" s="1">
        <v>5826</v>
      </c>
      <c r="E5" s="1">
        <v>5764</v>
      </c>
      <c r="F5" s="1">
        <v>62</v>
      </c>
      <c r="G5" s="1">
        <v>1</v>
      </c>
      <c r="H5" s="1">
        <v>0</v>
      </c>
      <c r="I5" s="1">
        <v>11</v>
      </c>
      <c r="J5" s="1">
        <v>0</v>
      </c>
      <c r="K5" s="1">
        <v>0</v>
      </c>
    </row>
    <row r="6" spans="1:11" x14ac:dyDescent="0.25">
      <c r="A6" s="1" t="str">
        <f>"140203"</f>
        <v>140203</v>
      </c>
      <c r="B6" s="1" t="s">
        <v>14</v>
      </c>
      <c r="C6" s="1">
        <v>7162</v>
      </c>
      <c r="D6" s="1">
        <v>5847</v>
      </c>
      <c r="E6" s="1">
        <v>5739</v>
      </c>
      <c r="F6" s="1">
        <v>108</v>
      </c>
      <c r="G6" s="1">
        <v>1</v>
      </c>
      <c r="H6" s="1">
        <v>0</v>
      </c>
      <c r="I6" s="1">
        <v>11</v>
      </c>
      <c r="J6" s="1">
        <v>0</v>
      </c>
      <c r="K6" s="1">
        <v>0</v>
      </c>
    </row>
    <row r="7" spans="1:11" x14ac:dyDescent="0.25">
      <c r="A7" s="1" t="str">
        <f>"140204"</f>
        <v>140204</v>
      </c>
      <c r="B7" s="1" t="s">
        <v>15</v>
      </c>
      <c r="C7" s="1">
        <v>3612</v>
      </c>
      <c r="D7" s="1">
        <v>2900</v>
      </c>
      <c r="E7" s="1">
        <v>2840</v>
      </c>
      <c r="F7" s="1">
        <v>60</v>
      </c>
      <c r="G7" s="1">
        <v>0</v>
      </c>
      <c r="H7" s="1">
        <v>0</v>
      </c>
      <c r="I7" s="1">
        <v>5</v>
      </c>
      <c r="J7" s="1">
        <v>0</v>
      </c>
      <c r="K7" s="1">
        <v>0</v>
      </c>
    </row>
    <row r="8" spans="1:11" x14ac:dyDescent="0.25">
      <c r="A8" s="1" t="str">
        <f>"140205"</f>
        <v>140205</v>
      </c>
      <c r="B8" s="1" t="s">
        <v>16</v>
      </c>
      <c r="C8" s="1">
        <v>3312</v>
      </c>
      <c r="D8" s="1">
        <v>2718</v>
      </c>
      <c r="E8" s="1">
        <v>2709</v>
      </c>
      <c r="F8" s="1">
        <v>9</v>
      </c>
      <c r="G8" s="1">
        <v>0</v>
      </c>
      <c r="H8" s="1">
        <v>0</v>
      </c>
      <c r="I8" s="1">
        <v>1</v>
      </c>
      <c r="J8" s="1">
        <v>0</v>
      </c>
      <c r="K8" s="1">
        <v>0</v>
      </c>
    </row>
    <row r="9" spans="1:11" x14ac:dyDescent="0.25">
      <c r="A9" s="1" t="str">
        <f>"140206"</f>
        <v>140206</v>
      </c>
      <c r="B9" s="1" t="s">
        <v>17</v>
      </c>
      <c r="C9" s="1">
        <v>4114</v>
      </c>
      <c r="D9" s="1">
        <v>3322</v>
      </c>
      <c r="E9" s="1">
        <v>3246</v>
      </c>
      <c r="F9" s="1">
        <v>76</v>
      </c>
      <c r="G9" s="1">
        <v>0</v>
      </c>
      <c r="H9" s="1">
        <v>0</v>
      </c>
      <c r="I9" s="1">
        <v>15</v>
      </c>
      <c r="J9" s="1">
        <v>0</v>
      </c>
      <c r="K9" s="1">
        <v>0</v>
      </c>
    </row>
    <row r="10" spans="1:11" x14ac:dyDescent="0.25">
      <c r="A10" s="1" t="str">
        <f>"140207"</f>
        <v>140207</v>
      </c>
      <c r="B10" s="1" t="s">
        <v>18</v>
      </c>
      <c r="C10" s="1">
        <v>5784</v>
      </c>
      <c r="D10" s="1">
        <v>4684</v>
      </c>
      <c r="E10" s="1">
        <v>4653</v>
      </c>
      <c r="F10" s="1">
        <v>31</v>
      </c>
      <c r="G10" s="1">
        <v>0</v>
      </c>
      <c r="H10" s="1">
        <v>0</v>
      </c>
      <c r="I10" s="1">
        <v>8</v>
      </c>
      <c r="J10" s="1">
        <v>0</v>
      </c>
      <c r="K10" s="1">
        <v>0</v>
      </c>
    </row>
    <row r="11" spans="1:11" x14ac:dyDescent="0.25">
      <c r="A11" s="1" t="str">
        <f>"140208"</f>
        <v>140208</v>
      </c>
      <c r="B11" s="1" t="s">
        <v>19</v>
      </c>
      <c r="C11" s="1">
        <v>4756</v>
      </c>
      <c r="D11" s="1">
        <v>3870</v>
      </c>
      <c r="E11" s="1">
        <v>3768</v>
      </c>
      <c r="F11" s="1">
        <v>102</v>
      </c>
      <c r="G11" s="1">
        <v>1</v>
      </c>
      <c r="H11" s="1">
        <v>0</v>
      </c>
      <c r="I11" s="1">
        <v>6</v>
      </c>
      <c r="J11" s="1">
        <v>0</v>
      </c>
      <c r="K11" s="1">
        <v>0</v>
      </c>
    </row>
    <row r="12" spans="1:11" x14ac:dyDescent="0.25">
      <c r="A12" s="1" t="str">
        <f>"140209"</f>
        <v>140209</v>
      </c>
      <c r="B12" s="1" t="s">
        <v>20</v>
      </c>
      <c r="C12" s="1">
        <v>7303</v>
      </c>
      <c r="D12" s="1">
        <v>5908</v>
      </c>
      <c r="E12" s="1">
        <v>5847</v>
      </c>
      <c r="F12" s="1">
        <v>61</v>
      </c>
      <c r="G12" s="1">
        <v>0</v>
      </c>
      <c r="H12" s="1">
        <v>0</v>
      </c>
      <c r="I12" s="1">
        <v>17</v>
      </c>
      <c r="J12" s="1">
        <v>0</v>
      </c>
      <c r="K12" s="1">
        <v>0</v>
      </c>
    </row>
    <row r="13" spans="1:11" x14ac:dyDescent="0.25">
      <c r="A13" s="1" t="s">
        <v>21</v>
      </c>
      <c r="B13" s="1"/>
      <c r="C13" s="1">
        <v>67890</v>
      </c>
      <c r="D13" s="1">
        <v>55270</v>
      </c>
      <c r="E13" s="1">
        <v>54446</v>
      </c>
      <c r="F13" s="1">
        <v>824</v>
      </c>
      <c r="G13" s="1">
        <v>0</v>
      </c>
      <c r="H13" s="1">
        <v>0</v>
      </c>
      <c r="I13" s="1">
        <v>133</v>
      </c>
      <c r="J13" s="1">
        <v>0</v>
      </c>
      <c r="K13" s="1">
        <v>0</v>
      </c>
    </row>
    <row r="14" spans="1:11" x14ac:dyDescent="0.25">
      <c r="A14" s="1" t="str">
        <f>"141301"</f>
        <v>141301</v>
      </c>
      <c r="B14" s="1" t="s">
        <v>22</v>
      </c>
      <c r="C14" s="1">
        <v>28655</v>
      </c>
      <c r="D14" s="1">
        <v>23403</v>
      </c>
      <c r="E14" s="1">
        <v>23206</v>
      </c>
      <c r="F14" s="1">
        <v>197</v>
      </c>
      <c r="G14" s="1">
        <v>0</v>
      </c>
      <c r="H14" s="1">
        <v>0</v>
      </c>
      <c r="I14" s="1">
        <v>51</v>
      </c>
      <c r="J14" s="1">
        <v>0</v>
      </c>
      <c r="K14" s="1">
        <v>0</v>
      </c>
    </row>
    <row r="15" spans="1:11" x14ac:dyDescent="0.25">
      <c r="A15" s="1" t="str">
        <f>"141302"</f>
        <v>141302</v>
      </c>
      <c r="B15" s="1" t="s">
        <v>23</v>
      </c>
      <c r="C15" s="1">
        <v>2756</v>
      </c>
      <c r="D15" s="1">
        <v>2233</v>
      </c>
      <c r="E15" s="1">
        <v>2180</v>
      </c>
      <c r="F15" s="1">
        <v>53</v>
      </c>
      <c r="G15" s="1">
        <v>0</v>
      </c>
      <c r="H15" s="1">
        <v>0</v>
      </c>
      <c r="I15" s="1">
        <v>9</v>
      </c>
      <c r="J15" s="1">
        <v>0</v>
      </c>
      <c r="K15" s="1">
        <v>0</v>
      </c>
    </row>
    <row r="16" spans="1:11" x14ac:dyDescent="0.25">
      <c r="A16" s="1" t="str">
        <f>"141303"</f>
        <v>141303</v>
      </c>
      <c r="B16" s="1" t="s">
        <v>24</v>
      </c>
      <c r="C16" s="1">
        <v>4625</v>
      </c>
      <c r="D16" s="1">
        <v>3799</v>
      </c>
      <c r="E16" s="1">
        <v>3712</v>
      </c>
      <c r="F16" s="1">
        <v>87</v>
      </c>
      <c r="G16" s="1">
        <v>0</v>
      </c>
      <c r="H16" s="1">
        <v>0</v>
      </c>
      <c r="I16" s="1">
        <v>7</v>
      </c>
      <c r="J16" s="1">
        <v>0</v>
      </c>
      <c r="K16" s="1">
        <v>0</v>
      </c>
    </row>
    <row r="17" spans="1:11" x14ac:dyDescent="0.25">
      <c r="A17" s="1" t="str">
        <f>"141304"</f>
        <v>141304</v>
      </c>
      <c r="B17" s="1" t="s">
        <v>25</v>
      </c>
      <c r="C17" s="1">
        <v>3107</v>
      </c>
      <c r="D17" s="1">
        <v>2524</v>
      </c>
      <c r="E17" s="1">
        <v>2428</v>
      </c>
      <c r="F17" s="1">
        <v>96</v>
      </c>
      <c r="G17" s="1">
        <v>0</v>
      </c>
      <c r="H17" s="1">
        <v>0</v>
      </c>
      <c r="I17" s="1">
        <v>6</v>
      </c>
      <c r="J17" s="1">
        <v>0</v>
      </c>
      <c r="K17" s="1">
        <v>0</v>
      </c>
    </row>
    <row r="18" spans="1:11" x14ac:dyDescent="0.25">
      <c r="A18" s="1" t="str">
        <f>"141305"</f>
        <v>141305</v>
      </c>
      <c r="B18" s="1" t="s">
        <v>26</v>
      </c>
      <c r="C18" s="1">
        <v>7133</v>
      </c>
      <c r="D18" s="1">
        <v>5826</v>
      </c>
      <c r="E18" s="1">
        <v>5723</v>
      </c>
      <c r="F18" s="1">
        <v>103</v>
      </c>
      <c r="G18" s="1">
        <v>0</v>
      </c>
      <c r="H18" s="1">
        <v>0</v>
      </c>
      <c r="I18" s="1">
        <v>15</v>
      </c>
      <c r="J18" s="1">
        <v>0</v>
      </c>
      <c r="K18" s="1">
        <v>0</v>
      </c>
    </row>
    <row r="19" spans="1:11" x14ac:dyDescent="0.25">
      <c r="A19" s="1" t="str">
        <f>"141306"</f>
        <v>141306</v>
      </c>
      <c r="B19" s="1" t="s">
        <v>27</v>
      </c>
      <c r="C19" s="1">
        <v>4547</v>
      </c>
      <c r="D19" s="1">
        <v>3664</v>
      </c>
      <c r="E19" s="1">
        <v>3614</v>
      </c>
      <c r="F19" s="1">
        <v>50</v>
      </c>
      <c r="G19" s="1">
        <v>0</v>
      </c>
      <c r="H19" s="1">
        <v>0</v>
      </c>
      <c r="I19" s="1">
        <v>13</v>
      </c>
      <c r="J19" s="1">
        <v>0</v>
      </c>
      <c r="K19" s="1">
        <v>0</v>
      </c>
    </row>
    <row r="20" spans="1:11" x14ac:dyDescent="0.25">
      <c r="A20" s="1" t="str">
        <f>"141307"</f>
        <v>141307</v>
      </c>
      <c r="B20" s="1" t="s">
        <v>28</v>
      </c>
      <c r="C20" s="1">
        <v>3926</v>
      </c>
      <c r="D20" s="1">
        <v>3172</v>
      </c>
      <c r="E20" s="1">
        <v>3109</v>
      </c>
      <c r="F20" s="1">
        <v>63</v>
      </c>
      <c r="G20" s="1">
        <v>0</v>
      </c>
      <c r="H20" s="1">
        <v>0</v>
      </c>
      <c r="I20" s="1">
        <v>6</v>
      </c>
      <c r="J20" s="1">
        <v>0</v>
      </c>
      <c r="K20" s="1">
        <v>0</v>
      </c>
    </row>
    <row r="21" spans="1:11" x14ac:dyDescent="0.25">
      <c r="A21" s="1" t="str">
        <f>"141308"</f>
        <v>141308</v>
      </c>
      <c r="B21" s="1" t="s">
        <v>29</v>
      </c>
      <c r="C21" s="1">
        <v>4307</v>
      </c>
      <c r="D21" s="1">
        <v>3504</v>
      </c>
      <c r="E21" s="1">
        <v>3441</v>
      </c>
      <c r="F21" s="1">
        <v>63</v>
      </c>
      <c r="G21" s="1">
        <v>0</v>
      </c>
      <c r="H21" s="1">
        <v>0</v>
      </c>
      <c r="I21" s="1">
        <v>6</v>
      </c>
      <c r="J21" s="1">
        <v>0</v>
      </c>
      <c r="K21" s="1">
        <v>0</v>
      </c>
    </row>
    <row r="22" spans="1:11" x14ac:dyDescent="0.25">
      <c r="A22" s="1" t="str">
        <f>"141309"</f>
        <v>141309</v>
      </c>
      <c r="B22" s="1" t="s">
        <v>30</v>
      </c>
      <c r="C22" s="1">
        <v>3742</v>
      </c>
      <c r="D22" s="1">
        <v>3056</v>
      </c>
      <c r="E22" s="1">
        <v>3015</v>
      </c>
      <c r="F22" s="1">
        <v>41</v>
      </c>
      <c r="G22" s="1">
        <v>0</v>
      </c>
      <c r="H22" s="1">
        <v>0</v>
      </c>
      <c r="I22" s="1">
        <v>9</v>
      </c>
      <c r="J22" s="1">
        <v>0</v>
      </c>
      <c r="K22" s="1">
        <v>0</v>
      </c>
    </row>
    <row r="23" spans="1:11" x14ac:dyDescent="0.25">
      <c r="A23" s="1" t="str">
        <f>"141310"</f>
        <v>141310</v>
      </c>
      <c r="B23" s="1" t="s">
        <v>31</v>
      </c>
      <c r="C23" s="1">
        <v>5092</v>
      </c>
      <c r="D23" s="1">
        <v>4089</v>
      </c>
      <c r="E23" s="1">
        <v>4018</v>
      </c>
      <c r="F23" s="1">
        <v>71</v>
      </c>
      <c r="G23" s="1">
        <v>0</v>
      </c>
      <c r="H23" s="1">
        <v>0</v>
      </c>
      <c r="I23" s="1">
        <v>11</v>
      </c>
      <c r="J23" s="1">
        <v>0</v>
      </c>
      <c r="K23" s="1">
        <v>0</v>
      </c>
    </row>
    <row r="24" spans="1:11" x14ac:dyDescent="0.25">
      <c r="A24" s="1" t="s">
        <v>32</v>
      </c>
      <c r="B24" s="1"/>
      <c r="C24" s="1">
        <v>82238</v>
      </c>
      <c r="D24" s="1">
        <v>67194</v>
      </c>
      <c r="E24" s="1">
        <v>65958</v>
      </c>
      <c r="F24" s="1">
        <v>1236</v>
      </c>
      <c r="G24" s="1">
        <v>2</v>
      </c>
      <c r="H24" s="1">
        <v>0</v>
      </c>
      <c r="I24" s="1">
        <v>136</v>
      </c>
      <c r="J24" s="1">
        <v>0</v>
      </c>
      <c r="K24" s="1">
        <v>0</v>
      </c>
    </row>
    <row r="25" spans="1:11" x14ac:dyDescent="0.25">
      <c r="A25" s="1" t="str">
        <f>"142001"</f>
        <v>142001</v>
      </c>
      <c r="B25" s="1" t="s">
        <v>33</v>
      </c>
      <c r="C25" s="1">
        <v>19956</v>
      </c>
      <c r="D25" s="1">
        <v>16454</v>
      </c>
      <c r="E25" s="1">
        <v>16271</v>
      </c>
      <c r="F25" s="1">
        <v>183</v>
      </c>
      <c r="G25" s="1">
        <v>2</v>
      </c>
      <c r="H25" s="1">
        <v>0</v>
      </c>
      <c r="I25" s="1">
        <v>33</v>
      </c>
      <c r="J25" s="1">
        <v>0</v>
      </c>
      <c r="K25" s="1">
        <v>0</v>
      </c>
    </row>
    <row r="26" spans="1:11" x14ac:dyDescent="0.25">
      <c r="A26" s="1" t="str">
        <f>"142002"</f>
        <v>142002</v>
      </c>
      <c r="B26" s="1" t="s">
        <v>34</v>
      </c>
      <c r="C26" s="1">
        <v>3996</v>
      </c>
      <c r="D26" s="1">
        <v>3380</v>
      </c>
      <c r="E26" s="1">
        <v>3273</v>
      </c>
      <c r="F26" s="1">
        <v>107</v>
      </c>
      <c r="G26" s="1">
        <v>0</v>
      </c>
      <c r="H26" s="1">
        <v>0</v>
      </c>
      <c r="I26" s="1">
        <v>9</v>
      </c>
      <c r="J26" s="1">
        <v>0</v>
      </c>
      <c r="K26" s="1">
        <v>0</v>
      </c>
    </row>
    <row r="27" spans="1:11" x14ac:dyDescent="0.25">
      <c r="A27" s="1" t="str">
        <f>"142003"</f>
        <v>142003</v>
      </c>
      <c r="B27" s="1" t="s">
        <v>35</v>
      </c>
      <c r="C27" s="1">
        <v>7626</v>
      </c>
      <c r="D27" s="1">
        <v>6194</v>
      </c>
      <c r="E27" s="1">
        <v>6090</v>
      </c>
      <c r="F27" s="1">
        <v>104</v>
      </c>
      <c r="G27" s="1">
        <v>0</v>
      </c>
      <c r="H27" s="1">
        <v>0</v>
      </c>
      <c r="I27" s="1">
        <v>11</v>
      </c>
      <c r="J27" s="1">
        <v>0</v>
      </c>
      <c r="K27" s="1">
        <v>0</v>
      </c>
    </row>
    <row r="28" spans="1:11" x14ac:dyDescent="0.25">
      <c r="A28" s="1" t="str">
        <f>"142004"</f>
        <v>142004</v>
      </c>
      <c r="B28" s="1" t="s">
        <v>36</v>
      </c>
      <c r="C28" s="1">
        <v>7221</v>
      </c>
      <c r="D28" s="1">
        <v>5879</v>
      </c>
      <c r="E28" s="1">
        <v>5765</v>
      </c>
      <c r="F28" s="1">
        <v>114</v>
      </c>
      <c r="G28" s="1">
        <v>0</v>
      </c>
      <c r="H28" s="1">
        <v>0</v>
      </c>
      <c r="I28" s="1">
        <v>13</v>
      </c>
      <c r="J28" s="1">
        <v>0</v>
      </c>
      <c r="K28" s="1">
        <v>0</v>
      </c>
    </row>
    <row r="29" spans="1:11" x14ac:dyDescent="0.25">
      <c r="A29" s="1" t="str">
        <f>"142005"</f>
        <v>142005</v>
      </c>
      <c r="B29" s="1" t="s">
        <v>37</v>
      </c>
      <c r="C29" s="1">
        <v>3459</v>
      </c>
      <c r="D29" s="1">
        <v>2842</v>
      </c>
      <c r="E29" s="1">
        <v>2799</v>
      </c>
      <c r="F29" s="1">
        <v>43</v>
      </c>
      <c r="G29" s="1">
        <v>0</v>
      </c>
      <c r="H29" s="1">
        <v>0</v>
      </c>
      <c r="I29" s="1">
        <v>3</v>
      </c>
      <c r="J29" s="1">
        <v>0</v>
      </c>
      <c r="K29" s="1">
        <v>0</v>
      </c>
    </row>
    <row r="30" spans="1:11" x14ac:dyDescent="0.25">
      <c r="A30" s="1" t="str">
        <f>"142006"</f>
        <v>142006</v>
      </c>
      <c r="B30" s="1" t="s">
        <v>38</v>
      </c>
      <c r="C30" s="1">
        <v>2743</v>
      </c>
      <c r="D30" s="1">
        <v>2225</v>
      </c>
      <c r="E30" s="1">
        <v>2151</v>
      </c>
      <c r="F30" s="1">
        <v>74</v>
      </c>
      <c r="G30" s="1">
        <v>0</v>
      </c>
      <c r="H30" s="1">
        <v>0</v>
      </c>
      <c r="I30" s="1">
        <v>4</v>
      </c>
      <c r="J30" s="1">
        <v>0</v>
      </c>
      <c r="K30" s="1">
        <v>0</v>
      </c>
    </row>
    <row r="31" spans="1:11" x14ac:dyDescent="0.25">
      <c r="A31" s="1" t="str">
        <f>"142007"</f>
        <v>142007</v>
      </c>
      <c r="B31" s="1" t="s">
        <v>39</v>
      </c>
      <c r="C31" s="1">
        <v>5991</v>
      </c>
      <c r="D31" s="1">
        <v>4856</v>
      </c>
      <c r="E31" s="1">
        <v>4781</v>
      </c>
      <c r="F31" s="1">
        <v>75</v>
      </c>
      <c r="G31" s="1">
        <v>0</v>
      </c>
      <c r="H31" s="1">
        <v>0</v>
      </c>
      <c r="I31" s="1">
        <v>6</v>
      </c>
      <c r="J31" s="1">
        <v>0</v>
      </c>
      <c r="K31" s="1">
        <v>0</v>
      </c>
    </row>
    <row r="32" spans="1:11" x14ac:dyDescent="0.25">
      <c r="A32" s="1" t="str">
        <f>"142008"</f>
        <v>142008</v>
      </c>
      <c r="B32" s="1" t="s">
        <v>40</v>
      </c>
      <c r="C32" s="1">
        <v>4527</v>
      </c>
      <c r="D32" s="1">
        <v>3737</v>
      </c>
      <c r="E32" s="1">
        <v>3597</v>
      </c>
      <c r="F32" s="1">
        <v>140</v>
      </c>
      <c r="G32" s="1">
        <v>0</v>
      </c>
      <c r="H32" s="1">
        <v>0</v>
      </c>
      <c r="I32" s="1">
        <v>12</v>
      </c>
      <c r="J32" s="1">
        <v>0</v>
      </c>
      <c r="K32" s="1">
        <v>0</v>
      </c>
    </row>
    <row r="33" spans="1:11" x14ac:dyDescent="0.25">
      <c r="A33" s="1" t="str">
        <f>"142009"</f>
        <v>142009</v>
      </c>
      <c r="B33" s="1" t="s">
        <v>41</v>
      </c>
      <c r="C33" s="1">
        <v>8173</v>
      </c>
      <c r="D33" s="1">
        <v>6569</v>
      </c>
      <c r="E33" s="1">
        <v>6456</v>
      </c>
      <c r="F33" s="1">
        <v>113</v>
      </c>
      <c r="G33" s="1">
        <v>0</v>
      </c>
      <c r="H33" s="1">
        <v>0</v>
      </c>
      <c r="I33" s="1">
        <v>13</v>
      </c>
      <c r="J33" s="1">
        <v>0</v>
      </c>
      <c r="K33" s="1">
        <v>0</v>
      </c>
    </row>
    <row r="34" spans="1:11" x14ac:dyDescent="0.25">
      <c r="A34" s="1" t="str">
        <f>"142010"</f>
        <v>142010</v>
      </c>
      <c r="B34" s="1" t="s">
        <v>42</v>
      </c>
      <c r="C34" s="1">
        <v>7572</v>
      </c>
      <c r="D34" s="1">
        <v>6150</v>
      </c>
      <c r="E34" s="1">
        <v>6083</v>
      </c>
      <c r="F34" s="1">
        <v>67</v>
      </c>
      <c r="G34" s="1">
        <v>0</v>
      </c>
      <c r="H34" s="1">
        <v>0</v>
      </c>
      <c r="I34" s="1">
        <v>17</v>
      </c>
      <c r="J34" s="1">
        <v>0</v>
      </c>
      <c r="K34" s="1">
        <v>0</v>
      </c>
    </row>
    <row r="35" spans="1:11" x14ac:dyDescent="0.25">
      <c r="A35" s="1" t="str">
        <f>"142011"</f>
        <v>142011</v>
      </c>
      <c r="B35" s="1" t="s">
        <v>43</v>
      </c>
      <c r="C35" s="1">
        <v>5570</v>
      </c>
      <c r="D35" s="1">
        <v>4537</v>
      </c>
      <c r="E35" s="1">
        <v>4394</v>
      </c>
      <c r="F35" s="1">
        <v>143</v>
      </c>
      <c r="G35" s="1">
        <v>0</v>
      </c>
      <c r="H35" s="1">
        <v>0</v>
      </c>
      <c r="I35" s="1">
        <v>6</v>
      </c>
      <c r="J35" s="1">
        <v>0</v>
      </c>
      <c r="K35" s="1">
        <v>0</v>
      </c>
    </row>
    <row r="36" spans="1:11" x14ac:dyDescent="0.25">
      <c r="A36" s="1" t="str">
        <f>"142012"</f>
        <v>142012</v>
      </c>
      <c r="B36" s="1" t="s">
        <v>44</v>
      </c>
      <c r="C36" s="1">
        <v>5404</v>
      </c>
      <c r="D36" s="1">
        <v>4371</v>
      </c>
      <c r="E36" s="1">
        <v>4298</v>
      </c>
      <c r="F36" s="1">
        <v>73</v>
      </c>
      <c r="G36" s="1">
        <v>0</v>
      </c>
      <c r="H36" s="1">
        <v>0</v>
      </c>
      <c r="I36" s="1">
        <v>9</v>
      </c>
      <c r="J36" s="1">
        <v>0</v>
      </c>
      <c r="K36" s="1">
        <v>0</v>
      </c>
    </row>
    <row r="37" spans="1:11" x14ac:dyDescent="0.25">
      <c r="A37" s="1" t="s">
        <v>45</v>
      </c>
      <c r="B37" s="1"/>
      <c r="C37" s="1">
        <v>49221</v>
      </c>
      <c r="D37" s="1">
        <v>39399</v>
      </c>
      <c r="E37" s="1">
        <v>38905</v>
      </c>
      <c r="F37" s="1">
        <v>494</v>
      </c>
      <c r="G37" s="1">
        <v>2</v>
      </c>
      <c r="H37" s="1">
        <v>0</v>
      </c>
      <c r="I37" s="1">
        <v>230</v>
      </c>
      <c r="J37" s="1">
        <v>0</v>
      </c>
      <c r="K37" s="1">
        <v>0</v>
      </c>
    </row>
    <row r="38" spans="1:11" x14ac:dyDescent="0.25">
      <c r="A38" s="1" t="str">
        <f>"142201"</f>
        <v>142201</v>
      </c>
      <c r="B38" s="1" t="s">
        <v>46</v>
      </c>
      <c r="C38" s="1">
        <v>15693</v>
      </c>
      <c r="D38" s="1">
        <v>12706</v>
      </c>
      <c r="E38" s="1">
        <v>12596</v>
      </c>
      <c r="F38" s="1">
        <v>110</v>
      </c>
      <c r="G38" s="1">
        <v>0</v>
      </c>
      <c r="H38" s="1">
        <v>0</v>
      </c>
      <c r="I38" s="1">
        <v>105</v>
      </c>
      <c r="J38" s="1">
        <v>0</v>
      </c>
      <c r="K38" s="1">
        <v>0</v>
      </c>
    </row>
    <row r="39" spans="1:11" x14ac:dyDescent="0.25">
      <c r="A39" s="1" t="str">
        <f>"142202"</f>
        <v>142202</v>
      </c>
      <c r="B39" s="1" t="s">
        <v>47</v>
      </c>
      <c r="C39" s="1">
        <v>9561</v>
      </c>
      <c r="D39" s="1">
        <v>7590</v>
      </c>
      <c r="E39" s="1">
        <v>7482</v>
      </c>
      <c r="F39" s="1">
        <v>108</v>
      </c>
      <c r="G39" s="1">
        <v>0</v>
      </c>
      <c r="H39" s="1">
        <v>0</v>
      </c>
      <c r="I39" s="1">
        <v>38</v>
      </c>
      <c r="J39" s="1">
        <v>0</v>
      </c>
      <c r="K39" s="1">
        <v>0</v>
      </c>
    </row>
    <row r="40" spans="1:11" x14ac:dyDescent="0.25">
      <c r="A40" s="1" t="str">
        <f>"142203"</f>
        <v>142203</v>
      </c>
      <c r="B40" s="1" t="s">
        <v>48</v>
      </c>
      <c r="C40" s="1">
        <v>3569</v>
      </c>
      <c r="D40" s="1">
        <v>2862</v>
      </c>
      <c r="E40" s="1">
        <v>2806</v>
      </c>
      <c r="F40" s="1">
        <v>56</v>
      </c>
      <c r="G40" s="1">
        <v>0</v>
      </c>
      <c r="H40" s="1">
        <v>0</v>
      </c>
      <c r="I40" s="1">
        <v>12</v>
      </c>
      <c r="J40" s="1">
        <v>0</v>
      </c>
      <c r="K40" s="1">
        <v>0</v>
      </c>
    </row>
    <row r="41" spans="1:11" x14ac:dyDescent="0.25">
      <c r="A41" s="1" t="str">
        <f>"142204"</f>
        <v>142204</v>
      </c>
      <c r="B41" s="1" t="s">
        <v>49</v>
      </c>
      <c r="C41" s="1">
        <v>6792</v>
      </c>
      <c r="D41" s="1">
        <v>5428</v>
      </c>
      <c r="E41" s="1">
        <v>5347</v>
      </c>
      <c r="F41" s="1">
        <v>81</v>
      </c>
      <c r="G41" s="1">
        <v>0</v>
      </c>
      <c r="H41" s="1">
        <v>0</v>
      </c>
      <c r="I41" s="1">
        <v>24</v>
      </c>
      <c r="J41" s="1">
        <v>0</v>
      </c>
      <c r="K41" s="1">
        <v>0</v>
      </c>
    </row>
    <row r="42" spans="1:11" x14ac:dyDescent="0.25">
      <c r="A42" s="1" t="str">
        <f>"142205"</f>
        <v>142205</v>
      </c>
      <c r="B42" s="1" t="s">
        <v>50</v>
      </c>
      <c r="C42" s="1">
        <v>3311</v>
      </c>
      <c r="D42" s="1">
        <v>2696</v>
      </c>
      <c r="E42" s="1">
        <v>2679</v>
      </c>
      <c r="F42" s="1">
        <v>17</v>
      </c>
      <c r="G42" s="1">
        <v>2</v>
      </c>
      <c r="H42" s="1">
        <v>0</v>
      </c>
      <c r="I42" s="1">
        <v>9</v>
      </c>
      <c r="J42" s="1">
        <v>0</v>
      </c>
      <c r="K42" s="1">
        <v>0</v>
      </c>
    </row>
    <row r="43" spans="1:11" x14ac:dyDescent="0.25">
      <c r="A43" s="1" t="str">
        <f>"142206"</f>
        <v>142206</v>
      </c>
      <c r="B43" s="1" t="s">
        <v>51</v>
      </c>
      <c r="C43" s="1">
        <v>3360</v>
      </c>
      <c r="D43" s="1">
        <v>2633</v>
      </c>
      <c r="E43" s="1">
        <v>2556</v>
      </c>
      <c r="F43" s="1">
        <v>77</v>
      </c>
      <c r="G43" s="1">
        <v>0</v>
      </c>
      <c r="H43" s="1">
        <v>0</v>
      </c>
      <c r="I43" s="1">
        <v>20</v>
      </c>
      <c r="J43" s="1">
        <v>0</v>
      </c>
      <c r="K43" s="1">
        <v>0</v>
      </c>
    </row>
    <row r="44" spans="1:11" x14ac:dyDescent="0.25">
      <c r="A44" s="1" t="str">
        <f>"142207"</f>
        <v>142207</v>
      </c>
      <c r="B44" s="1" t="s">
        <v>52</v>
      </c>
      <c r="C44" s="1">
        <v>6935</v>
      </c>
      <c r="D44" s="1">
        <v>5484</v>
      </c>
      <c r="E44" s="1">
        <v>5439</v>
      </c>
      <c r="F44" s="1">
        <v>45</v>
      </c>
      <c r="G44" s="1">
        <v>0</v>
      </c>
      <c r="H44" s="1">
        <v>0</v>
      </c>
      <c r="I44" s="1">
        <v>22</v>
      </c>
      <c r="J44" s="1">
        <v>0</v>
      </c>
      <c r="K44" s="1">
        <v>0</v>
      </c>
    </row>
    <row r="45" spans="1:11" x14ac:dyDescent="0.25">
      <c r="A45" s="1" t="s">
        <v>53</v>
      </c>
      <c r="B45" s="1"/>
      <c r="C45" s="1">
        <v>35982</v>
      </c>
      <c r="D45" s="1">
        <v>29490</v>
      </c>
      <c r="E45" s="1">
        <v>29211</v>
      </c>
      <c r="F45" s="1">
        <v>279</v>
      </c>
      <c r="G45" s="1">
        <v>1</v>
      </c>
      <c r="H45" s="1">
        <v>0</v>
      </c>
      <c r="I45" s="1">
        <v>72</v>
      </c>
      <c r="J45" s="1">
        <v>0</v>
      </c>
      <c r="K45" s="1">
        <v>0</v>
      </c>
    </row>
    <row r="46" spans="1:11" x14ac:dyDescent="0.25">
      <c r="A46" s="1" t="str">
        <f>"143701"</f>
        <v>143701</v>
      </c>
      <c r="B46" s="1" t="s">
        <v>54</v>
      </c>
      <c r="C46" s="1">
        <v>4565</v>
      </c>
      <c r="D46" s="1">
        <v>3795</v>
      </c>
      <c r="E46" s="1">
        <v>3731</v>
      </c>
      <c r="F46" s="1">
        <v>64</v>
      </c>
      <c r="G46" s="1">
        <v>0</v>
      </c>
      <c r="H46" s="1">
        <v>0</v>
      </c>
      <c r="I46" s="1">
        <v>11</v>
      </c>
      <c r="J46" s="1">
        <v>0</v>
      </c>
      <c r="K46" s="1">
        <v>0</v>
      </c>
    </row>
    <row r="47" spans="1:11" x14ac:dyDescent="0.25">
      <c r="A47" s="1" t="str">
        <f>"143702"</f>
        <v>143702</v>
      </c>
      <c r="B47" s="1" t="s">
        <v>55</v>
      </c>
      <c r="C47" s="1">
        <v>4413</v>
      </c>
      <c r="D47" s="1">
        <v>3594</v>
      </c>
      <c r="E47" s="1">
        <v>3577</v>
      </c>
      <c r="F47" s="1">
        <v>17</v>
      </c>
      <c r="G47" s="1">
        <v>0</v>
      </c>
      <c r="H47" s="1">
        <v>0</v>
      </c>
      <c r="I47" s="1">
        <v>3</v>
      </c>
      <c r="J47" s="1">
        <v>0</v>
      </c>
      <c r="K47" s="1">
        <v>0</v>
      </c>
    </row>
    <row r="48" spans="1:11" x14ac:dyDescent="0.25">
      <c r="A48" s="1" t="str">
        <f>"143703"</f>
        <v>143703</v>
      </c>
      <c r="B48" s="1" t="s">
        <v>56</v>
      </c>
      <c r="C48" s="1">
        <v>6412</v>
      </c>
      <c r="D48" s="1">
        <v>5236</v>
      </c>
      <c r="E48" s="1">
        <v>5196</v>
      </c>
      <c r="F48" s="1">
        <v>40</v>
      </c>
      <c r="G48" s="1">
        <v>0</v>
      </c>
      <c r="H48" s="1">
        <v>0</v>
      </c>
      <c r="I48" s="1">
        <v>28</v>
      </c>
      <c r="J48" s="1">
        <v>0</v>
      </c>
      <c r="K48" s="1">
        <v>0</v>
      </c>
    </row>
    <row r="49" spans="1:11" x14ac:dyDescent="0.25">
      <c r="A49" s="1" t="str">
        <f>"143704"</f>
        <v>143704</v>
      </c>
      <c r="B49" s="1" t="s">
        <v>57</v>
      </c>
      <c r="C49" s="1">
        <v>4017</v>
      </c>
      <c r="D49" s="1">
        <v>3289</v>
      </c>
      <c r="E49" s="1">
        <v>3275</v>
      </c>
      <c r="F49" s="1">
        <v>14</v>
      </c>
      <c r="G49" s="1">
        <v>0</v>
      </c>
      <c r="H49" s="1">
        <v>0</v>
      </c>
      <c r="I49" s="1">
        <v>9</v>
      </c>
      <c r="J49" s="1">
        <v>0</v>
      </c>
      <c r="K49" s="1">
        <v>0</v>
      </c>
    </row>
    <row r="50" spans="1:11" x14ac:dyDescent="0.25">
      <c r="A50" s="1" t="str">
        <f>"143705"</f>
        <v>143705</v>
      </c>
      <c r="B50" s="1" t="s">
        <v>58</v>
      </c>
      <c r="C50" s="1">
        <v>3312</v>
      </c>
      <c r="D50" s="1">
        <v>2637</v>
      </c>
      <c r="E50" s="1">
        <v>2556</v>
      </c>
      <c r="F50" s="1">
        <v>81</v>
      </c>
      <c r="G50" s="1">
        <v>0</v>
      </c>
      <c r="H50" s="1">
        <v>0</v>
      </c>
      <c r="I50" s="1">
        <v>3</v>
      </c>
      <c r="J50" s="1">
        <v>0</v>
      </c>
      <c r="K50" s="1">
        <v>0</v>
      </c>
    </row>
    <row r="51" spans="1:11" x14ac:dyDescent="0.25">
      <c r="A51" s="1" t="str">
        <f>"143706"</f>
        <v>143706</v>
      </c>
      <c r="B51" s="1" t="s">
        <v>59</v>
      </c>
      <c r="C51" s="1">
        <v>13263</v>
      </c>
      <c r="D51" s="1">
        <v>10939</v>
      </c>
      <c r="E51" s="1">
        <v>10876</v>
      </c>
      <c r="F51" s="1">
        <v>63</v>
      </c>
      <c r="G51" s="1">
        <v>1</v>
      </c>
      <c r="H51" s="1">
        <v>0</v>
      </c>
      <c r="I51" s="1">
        <v>18</v>
      </c>
      <c r="J51" s="1">
        <v>0</v>
      </c>
      <c r="K51" s="1">
        <v>0</v>
      </c>
    </row>
    <row r="52" spans="1:11" x14ac:dyDescent="0.25">
      <c r="A52" s="1" t="s">
        <v>60</v>
      </c>
      <c r="B52" s="1"/>
      <c r="C52" s="1">
        <v>318735</v>
      </c>
      <c r="D52" s="1">
        <v>259524</v>
      </c>
      <c r="E52" s="1">
        <v>255986</v>
      </c>
      <c r="F52" s="1">
        <v>3538</v>
      </c>
      <c r="G52" s="1">
        <v>9</v>
      </c>
      <c r="H52" s="1">
        <v>0</v>
      </c>
      <c r="I52" s="1">
        <v>751</v>
      </c>
      <c r="J52" s="1">
        <v>0</v>
      </c>
      <c r="K52" s="1">
        <v>0</v>
      </c>
    </row>
  </sheetData>
  <mergeCells count="1">
    <mergeCell ref="A1:K1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rejestr_wyborcow_2025_kw_3_2025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Szymon Mroziński</dc:creator>
  <cp:lastModifiedBy>Szymon Mroziński</cp:lastModifiedBy>
  <cp:lastPrinted>2025-10-15T06:25:53Z</cp:lastPrinted>
  <dcterms:created xsi:type="dcterms:W3CDTF">2025-10-15T06:25:26Z</dcterms:created>
  <dcterms:modified xsi:type="dcterms:W3CDTF">2025-10-15T06:26:02Z</dcterms:modified>
</cp:coreProperties>
</file>